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1930" windowHeight="13170"/>
  </bookViews>
  <sheets>
    <sheet name="羅針盤" sheetId="2" r:id="rId1"/>
  </sheets>
  <definedNames>
    <definedName name="_xlnm.Print_Area" localSheetId="0">羅針盤!$A$1:$N$43</definedName>
    <definedName name="観点">OFFSET(羅針盤!$F$14,0,0,羅針盤!$I$12)</definedName>
    <definedName name="観点2">OFFSET(羅針盤!$F$31,0,0,羅針盤!$I$29)</definedName>
    <definedName name="点数">OFFSET(羅針盤!$G$14,0,0,羅針盤!$I$12)</definedName>
    <definedName name="点数2">OFFSET(羅針盤!$G$31,0,0,羅針盤!$I$29)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37" i="2"/>
  <c r="B40" i="2"/>
  <c r="B39" i="2"/>
  <c r="B38" i="2"/>
  <c r="B37" i="2"/>
  <c r="B35" i="2"/>
  <c r="B33" i="2"/>
  <c r="B16" i="2"/>
  <c r="E31" i="2"/>
  <c r="E14" i="2"/>
  <c r="E15" i="2" s="1"/>
  <c r="E36" i="2"/>
  <c r="E37" i="2"/>
  <c r="E38" i="2"/>
  <c r="E39" i="2"/>
  <c r="E40" i="2"/>
  <c r="C38" i="2"/>
  <c r="C39" i="2"/>
  <c r="C40" i="2"/>
  <c r="C32" i="2"/>
  <c r="C33" i="2"/>
  <c r="C34" i="2"/>
  <c r="C35" i="2"/>
  <c r="C31" i="2"/>
  <c r="E32" i="2" l="1"/>
  <c r="B34" i="2"/>
  <c r="B36" i="2"/>
  <c r="F31" i="2"/>
  <c r="F32" i="2"/>
  <c r="G31" i="2" l="1"/>
  <c r="G32" i="2"/>
  <c r="E23" i="2" l="1"/>
  <c r="E16" i="2" l="1"/>
  <c r="E33" i="2"/>
  <c r="F14" i="2"/>
  <c r="G14" i="2"/>
  <c r="G15" i="2"/>
  <c r="F15" i="2"/>
  <c r="B17" i="2"/>
  <c r="B18" i="2"/>
  <c r="B23" i="2"/>
  <c r="B22" i="2"/>
  <c r="B21" i="2"/>
  <c r="B20" i="2"/>
  <c r="B19" i="2"/>
  <c r="E17" i="2" l="1"/>
  <c r="G17" i="2" s="1"/>
  <c r="E34" i="2"/>
  <c r="F33" i="2"/>
  <c r="G33" i="2"/>
  <c r="G36" i="2"/>
  <c r="F36" i="2"/>
  <c r="F23" i="2"/>
  <c r="G23" i="2"/>
  <c r="G16" i="2"/>
  <c r="F16" i="2"/>
  <c r="F17" i="2" l="1"/>
  <c r="G34" i="2"/>
  <c r="F34" i="2"/>
  <c r="E18" i="2"/>
  <c r="E35" i="2"/>
  <c r="G37" i="2"/>
  <c r="F37" i="2"/>
  <c r="G35" i="2" l="1"/>
  <c r="F35" i="2"/>
  <c r="E19" i="2"/>
  <c r="G18" i="2"/>
  <c r="F18" i="2"/>
  <c r="F38" i="2"/>
  <c r="G38" i="2"/>
  <c r="E20" i="2" l="1"/>
  <c r="G19" i="2"/>
  <c r="F19" i="2"/>
  <c r="F39" i="2"/>
  <c r="G39" i="2"/>
  <c r="G20" i="2" l="1"/>
  <c r="F20" i="2"/>
  <c r="E21" i="2"/>
  <c r="F40" i="2"/>
  <c r="G40" i="2"/>
  <c r="I29" i="2"/>
  <c r="E22" i="2" l="1"/>
  <c r="F21" i="2"/>
  <c r="G21" i="2"/>
  <c r="I12" i="2" l="1"/>
  <c r="G22" i="2"/>
  <c r="F22" i="2"/>
</calcChain>
</file>

<file path=xl/sharedStrings.xml><?xml version="1.0" encoding="utf-8"?>
<sst xmlns="http://schemas.openxmlformats.org/spreadsheetml/2006/main" count="18" uniqueCount="16">
  <si>
    <t>③地域貢献</t>
    <phoneticPr fontId="1"/>
  </si>
  <si>
    <t>②社会実装・イノベーション</t>
    <phoneticPr fontId="1"/>
  </si>
  <si>
    <t>研究環境（研究支援体制等）</t>
    <phoneticPr fontId="1"/>
  </si>
  <si>
    <t>マネジメント（経営力）</t>
    <phoneticPr fontId="1"/>
  </si>
  <si>
    <t>観点</t>
    <rPh sb="0" eb="2">
      <t>カンテン</t>
    </rPh>
    <phoneticPr fontId="1"/>
  </si>
  <si>
    <t>点数</t>
    <rPh sb="0" eb="2">
      <t>テンスウ</t>
    </rPh>
    <phoneticPr fontId="1"/>
  </si>
  <si>
    <t>入力・編集可能セル</t>
    <rPh sb="0" eb="2">
      <t>ニュウリョク</t>
    </rPh>
    <rPh sb="3" eb="5">
      <t>ヘンシュウ</t>
    </rPh>
    <rPh sb="5" eb="7">
      <t>カノウ</t>
    </rPh>
    <phoneticPr fontId="1"/>
  </si>
  <si>
    <t>※入力・編集可能セル以外は編集しないこと、また行、列の追加を行わないこと</t>
    <rPh sb="1" eb="3">
      <t>ニュウリョク</t>
    </rPh>
    <rPh sb="4" eb="6">
      <t>ヘンシュウ</t>
    </rPh>
    <rPh sb="6" eb="8">
      <t>カノウ</t>
    </rPh>
    <rPh sb="10" eb="12">
      <t>イガイ</t>
    </rPh>
    <rPh sb="13" eb="15">
      <t>ヘンシュウ</t>
    </rPh>
    <rPh sb="23" eb="24">
      <t>ギョウ</t>
    </rPh>
    <rPh sb="25" eb="26">
      <t>レツ</t>
    </rPh>
    <rPh sb="27" eb="29">
      <t>ツイカ</t>
    </rPh>
    <rPh sb="30" eb="31">
      <t>オコナ</t>
    </rPh>
    <phoneticPr fontId="1"/>
  </si>
  <si>
    <t>【別添様式②】</t>
    <rPh sb="1" eb="3">
      <t>ベッテン</t>
    </rPh>
    <rPh sb="3" eb="5">
      <t>ヨウシキ</t>
    </rPh>
    <phoneticPr fontId="1"/>
  </si>
  <si>
    <t>下記注意事項を確認したうえで下記AおよびBの羅針盤を作成し、構想調書へ貼り付けを行うこと</t>
    <rPh sb="0" eb="2">
      <t>カキ</t>
    </rPh>
    <rPh sb="2" eb="4">
      <t>チュウイ</t>
    </rPh>
    <rPh sb="4" eb="6">
      <t>ジコウ</t>
    </rPh>
    <rPh sb="7" eb="9">
      <t>カクニン</t>
    </rPh>
    <rPh sb="14" eb="16">
      <t>カキ</t>
    </rPh>
    <rPh sb="22" eb="25">
      <t>ラシンバン</t>
    </rPh>
    <rPh sb="26" eb="28">
      <t>サクセイ</t>
    </rPh>
    <rPh sb="30" eb="32">
      <t>コウソウ</t>
    </rPh>
    <rPh sb="32" eb="34">
      <t>チョウショ</t>
    </rPh>
    <rPh sb="35" eb="36">
      <t>ハ</t>
    </rPh>
    <rPh sb="37" eb="38">
      <t>ツ</t>
    </rPh>
    <rPh sb="40" eb="41">
      <t>オコナ</t>
    </rPh>
    <phoneticPr fontId="1"/>
  </si>
  <si>
    <t>※【様式2】構想調書には、罫線範囲を選択・コピーの後、図（拡張メタファイル）形式にて貼り付けのこと</t>
    <rPh sb="2" eb="4">
      <t>ヨウシキ</t>
    </rPh>
    <rPh sb="6" eb="8">
      <t>コウソウ</t>
    </rPh>
    <rPh sb="8" eb="10">
      <t>チョウショ</t>
    </rPh>
    <rPh sb="13" eb="15">
      <t>ケイセン</t>
    </rPh>
    <rPh sb="15" eb="17">
      <t>ハンイ</t>
    </rPh>
    <rPh sb="18" eb="20">
      <t>センタク</t>
    </rPh>
    <rPh sb="25" eb="26">
      <t>アト</t>
    </rPh>
    <rPh sb="27" eb="28">
      <t>ズ</t>
    </rPh>
    <rPh sb="29" eb="31">
      <t>カクチョウ</t>
    </rPh>
    <rPh sb="38" eb="40">
      <t>ケイシキ</t>
    </rPh>
    <rPh sb="42" eb="43">
      <t>ハ</t>
    </rPh>
    <rPh sb="44" eb="45">
      <t>ツ</t>
    </rPh>
    <phoneticPr fontId="1"/>
  </si>
  <si>
    <t>A：【様式2】構想調書(1)-① における現状の羅針盤</t>
    <rPh sb="3" eb="5">
      <t>ヨウシキ</t>
    </rPh>
    <rPh sb="7" eb="9">
      <t>コウソウ</t>
    </rPh>
    <rPh sb="9" eb="11">
      <t>チョウショ</t>
    </rPh>
    <rPh sb="21" eb="23">
      <t>ゲンジョウ</t>
    </rPh>
    <rPh sb="24" eb="27">
      <t>ラシンバン</t>
    </rPh>
    <phoneticPr fontId="1"/>
  </si>
  <si>
    <t>B：【様式2】構想調書(6)-① における強化後の期待される状況を示す羅針盤</t>
    <rPh sb="3" eb="5">
      <t>ヨウシキ</t>
    </rPh>
    <rPh sb="7" eb="9">
      <t>コウソウ</t>
    </rPh>
    <rPh sb="9" eb="11">
      <t>チョウショ</t>
    </rPh>
    <rPh sb="21" eb="23">
      <t>キョウカ</t>
    </rPh>
    <rPh sb="23" eb="24">
      <t>ゴ</t>
    </rPh>
    <rPh sb="25" eb="27">
      <t>キタイ</t>
    </rPh>
    <rPh sb="30" eb="32">
      <t>ジョウキョウ</t>
    </rPh>
    <rPh sb="33" eb="34">
      <t>シメ</t>
    </rPh>
    <rPh sb="35" eb="38">
      <t>ラシンバン</t>
    </rPh>
    <phoneticPr fontId="1"/>
  </si>
  <si>
    <t>①多様性と卓越性</t>
    <phoneticPr fontId="1"/>
  </si>
  <si>
    <t>※自身の考える適切な観点の追加を行う場合は、C19セルから上詰めにて追加すること</t>
    <rPh sb="1" eb="3">
      <t>ジシン</t>
    </rPh>
    <rPh sb="4" eb="5">
      <t>カンガ</t>
    </rPh>
    <rPh sb="7" eb="9">
      <t>テキセツ</t>
    </rPh>
    <rPh sb="10" eb="12">
      <t>カンテン</t>
    </rPh>
    <rPh sb="13" eb="15">
      <t>ツイカ</t>
    </rPh>
    <rPh sb="16" eb="17">
      <t>オコナ</t>
    </rPh>
    <rPh sb="18" eb="20">
      <t>バアイ</t>
    </rPh>
    <rPh sb="29" eb="30">
      <t>ウエ</t>
    </rPh>
    <rPh sb="30" eb="31">
      <t>ツ</t>
    </rPh>
    <rPh sb="34" eb="36">
      <t>ツイカ</t>
    </rPh>
    <phoneticPr fontId="1"/>
  </si>
  <si>
    <t>※自身の考える適切な観点への変更を行う場合は、C14-18セルを"上書き"編集のこと</t>
    <rPh sb="1" eb="3">
      <t>ジシン</t>
    </rPh>
    <rPh sb="4" eb="5">
      <t>カンガ</t>
    </rPh>
    <rPh sb="7" eb="9">
      <t>テキセツ</t>
    </rPh>
    <rPh sb="10" eb="12">
      <t>カンテン</t>
    </rPh>
    <rPh sb="14" eb="16">
      <t>ヘンコウ</t>
    </rPh>
    <rPh sb="17" eb="18">
      <t>オコナ</t>
    </rPh>
    <rPh sb="19" eb="21">
      <t>バアイ</t>
    </rPh>
    <rPh sb="33" eb="35">
      <t>ウワガ</t>
    </rPh>
    <rPh sb="37" eb="39">
      <t>ヘンシュウ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</si>
</sst>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/>
    <xf numFmtId="0" fontId="7" fillId="0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6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6" fillId="2" borderId="5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2" fillId="2" borderId="6" xfId="0" applyFont="1" applyFill="1" applyBorder="1"/>
    <xf numFmtId="0" fontId="6" fillId="2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5" fillId="2" borderId="8" xfId="0" applyFont="1" applyFill="1" applyBorder="1"/>
    <xf numFmtId="0" fontId="2" fillId="2" borderId="9" xfId="0" applyFont="1" applyFill="1" applyBorder="1"/>
    <xf numFmtId="0" fontId="8" fillId="2" borderId="0" xfId="0" applyFont="1" applyFill="1" applyBorder="1"/>
    <xf numFmtId="0" fontId="2" fillId="5" borderId="0" xfId="0" applyFont="1" applyFill="1"/>
    <xf numFmtId="0" fontId="2" fillId="6" borderId="0" xfId="0" applyFont="1" applyFill="1"/>
    <xf numFmtId="0" fontId="7" fillId="2" borderId="0" xfId="0" applyFont="1" applyFill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 applyProtection="1">
      <alignment vertical="top"/>
      <protection locked="0"/>
    </xf>
    <xf numFmtId="176" fontId="3" fillId="7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D60093"/>
      <color rgb="FFFFCCFF"/>
      <color rgb="FFFF66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6426539449864"/>
          <c:y val="0.14164800297123131"/>
          <c:w val="0.65870241062634471"/>
          <c:h val="0.78174478780860934"/>
        </c:manualLayout>
      </c:layout>
      <c:radarChart>
        <c:radarStyle val="marker"/>
        <c:varyColors val="0"/>
        <c:ser>
          <c:idx val="0"/>
          <c:order val="0"/>
          <c:tx>
            <c:strRef>
              <c:f>羅針盤!$G$13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66FF"/>
              </a:solidFill>
              <a:ln w="19050">
                <a:solidFill>
                  <a:srgbClr val="FF0000"/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60093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[0]!観点</c:f>
              <c:strCache>
                <c:ptCount val="5"/>
                <c:pt idx="0">
                  <c:v>①多様性と卓越性</c:v>
                </c:pt>
                <c:pt idx="1">
                  <c:v>②社会実装・イノベーション</c:v>
                </c:pt>
                <c:pt idx="2">
                  <c:v>研究環境（研究支援体制等）</c:v>
                </c:pt>
                <c:pt idx="3">
                  <c:v>マネジメント（経営力）</c:v>
                </c:pt>
                <c:pt idx="4">
                  <c:v>③地域貢献</c:v>
                </c:pt>
              </c:strCache>
            </c:strRef>
          </c:cat>
          <c:val>
            <c:numRef>
              <c:f>[0]!点数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1-4FB3-98F4-6C4C55E0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438016"/>
        <c:axId val="753440968"/>
      </c:radarChart>
      <c:catAx>
        <c:axId val="7534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53440968"/>
        <c:crosses val="autoZero"/>
        <c:auto val="1"/>
        <c:lblAlgn val="ctr"/>
        <c:lblOffset val="100"/>
        <c:noMultiLvlLbl val="0"/>
      </c:catAx>
      <c:valAx>
        <c:axId val="753440968"/>
        <c:scaling>
          <c:orientation val="minMax"/>
          <c:max val="5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3175"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534380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6426539449864"/>
          <c:y val="0.14164800297123131"/>
          <c:w val="0.65870241062634471"/>
          <c:h val="0.78174478780860934"/>
        </c:manualLayout>
      </c:layout>
      <c:radarChart>
        <c:radarStyle val="marker"/>
        <c:varyColors val="0"/>
        <c:ser>
          <c:idx val="0"/>
          <c:order val="0"/>
          <c:tx>
            <c:strRef>
              <c:f>羅針盤!$G$30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19050">
                <a:solidFill>
                  <a:srgbClr val="0000FF"/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[0]!観点2</c:f>
              <c:strCache>
                <c:ptCount val="5"/>
                <c:pt idx="0">
                  <c:v>①多様性と卓越性</c:v>
                </c:pt>
                <c:pt idx="1">
                  <c:v>②社会実装・イノベーション</c:v>
                </c:pt>
                <c:pt idx="2">
                  <c:v>研究環境（研究支援体制等）</c:v>
                </c:pt>
                <c:pt idx="3">
                  <c:v>マネジメント（経営力）</c:v>
                </c:pt>
                <c:pt idx="4">
                  <c:v>③地域貢献</c:v>
                </c:pt>
              </c:strCache>
            </c:strRef>
          </c:cat>
          <c:val>
            <c:numRef>
              <c:f>[0]!点数2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8-4E1A-B626-36B0106D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438016"/>
        <c:axId val="753440968"/>
      </c:radarChart>
      <c:catAx>
        <c:axId val="7534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53440968"/>
        <c:crosses val="autoZero"/>
        <c:auto val="1"/>
        <c:lblAlgn val="ctr"/>
        <c:lblOffset val="100"/>
        <c:noMultiLvlLbl val="0"/>
      </c:catAx>
      <c:valAx>
        <c:axId val="753440968"/>
        <c:scaling>
          <c:orientation val="minMax"/>
          <c:max val="5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3175"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534380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93828</xdr:colOff>
      <xdr:row>10</xdr:row>
      <xdr:rowOff>91676</xdr:rowOff>
    </xdr:from>
    <xdr:to>
      <xdr:col>12</xdr:col>
      <xdr:colOff>0</xdr:colOff>
      <xdr:row>24</xdr:row>
      <xdr:rowOff>83655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93828</xdr:colOff>
      <xdr:row>27</xdr:row>
      <xdr:rowOff>90058</xdr:rowOff>
    </xdr:from>
    <xdr:to>
      <xdr:col>12</xdr:col>
      <xdr:colOff>0</xdr:colOff>
      <xdr:row>41</xdr:row>
      <xdr:rowOff>83279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0.24866</cdr:x>
      <cdr:y>0.21689</cdr:y>
    </cdr:from>
    <cdr:to>
      <cdr:x>0.73496</cdr:x>
      <cdr:y>0.83483</cdr:y>
    </cdr:to>
    <cdr:sp macro="" textlink="">
      <cdr:nvSpPr>
        <cdr:cNvPr id="5" name="楕円 4">
          <a:extLst xmlns:a="http://schemas.openxmlformats.org/drawingml/2006/main">
            <a:ext uri="{FF2B5EF4-FFF2-40B4-BE49-F238E27FC236}">
              <a16:creationId xmlns:a16="http://schemas.microsoft.com/office/drawing/2014/main" id="{329AEC87-3AC8-B717-759F-E544EE1E028A}"/>
            </a:ext>
          </a:extLst>
        </cdr:cNvPr>
        <cdr:cNvSpPr/>
      </cdr:nvSpPr>
      <cdr:spPr>
        <a:xfrm xmlns:a="http://schemas.openxmlformats.org/drawingml/2006/main">
          <a:off x="1215317" y="828154"/>
          <a:ext cx="2376800" cy="235951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0.43136</cdr:x>
      <cdr:y>0.45543</cdr:y>
    </cdr:from>
    <cdr:to>
      <cdr:x>0.55195</cdr:x>
      <cdr:y>0.60867</cdr:y>
    </cdr:to>
    <cdr:sp macro="" textlink="">
      <cdr:nvSpPr>
        <cdr:cNvPr id="2" name="楕円 1">
          <a:extLst xmlns:a="http://schemas.openxmlformats.org/drawingml/2006/main">
            <a:ext uri="{FF2B5EF4-FFF2-40B4-BE49-F238E27FC236}">
              <a16:creationId xmlns:a16="http://schemas.microsoft.com/office/drawing/2014/main" id="{E796FE4B-9FBF-0F77-D161-C40BF7B38BDA}"/>
            </a:ext>
          </a:extLst>
        </cdr:cNvPr>
        <cdr:cNvSpPr/>
      </cdr:nvSpPr>
      <cdr:spPr>
        <a:xfrm xmlns:a="http://schemas.openxmlformats.org/drawingml/2006/main">
          <a:off x="2108287" y="1738983"/>
          <a:ext cx="589402" cy="58511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0.37411</cdr:x>
      <cdr:y>0.37592</cdr:y>
    </cdr:from>
    <cdr:to>
      <cdr:x>0.61372</cdr:x>
      <cdr:y>0.68039</cdr:y>
    </cdr:to>
    <cdr:sp macro="" textlink="">
      <cdr:nvSpPr>
        <cdr:cNvPr id="3" name="楕円 2">
          <a:extLst xmlns:a="http://schemas.openxmlformats.org/drawingml/2006/main">
            <a:ext uri="{FF2B5EF4-FFF2-40B4-BE49-F238E27FC236}">
              <a16:creationId xmlns:a16="http://schemas.microsoft.com/office/drawing/2014/main" id="{7A3247DD-3FB3-DE70-C9CC-074E55F5DD1A}"/>
            </a:ext>
          </a:extLst>
        </cdr:cNvPr>
        <cdr:cNvSpPr/>
      </cdr:nvSpPr>
      <cdr:spPr>
        <a:xfrm xmlns:a="http://schemas.openxmlformats.org/drawingml/2006/main">
          <a:off x="1828490" y="1435373"/>
          <a:ext cx="1171088" cy="116257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0.30712</cdr:x>
      <cdr:y>0.30108</cdr:y>
    </cdr:from>
    <cdr:to>
      <cdr:x>0.67771</cdr:x>
      <cdr:y>0.77199</cdr:y>
    </cdr:to>
    <cdr:sp macro="" textlink="">
      <cdr:nvSpPr>
        <cdr:cNvPr id="4" name="楕円 3">
          <a:extLst xmlns:a="http://schemas.openxmlformats.org/drawingml/2006/main">
            <a:ext uri="{FF2B5EF4-FFF2-40B4-BE49-F238E27FC236}">
              <a16:creationId xmlns:a16="http://schemas.microsoft.com/office/drawing/2014/main" id="{A367E1EB-CE28-9072-F0FB-456485BA444A}"/>
            </a:ext>
          </a:extLst>
        </cdr:cNvPr>
        <cdr:cNvSpPr/>
      </cdr:nvSpPr>
      <cdr:spPr>
        <a:xfrm xmlns:a="http://schemas.openxmlformats.org/drawingml/2006/main">
          <a:off x="1501067" y="1149623"/>
          <a:ext cx="1811253" cy="179807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0.18776</cdr:x>
      <cdr:y>0.13893</cdr:y>
    </cdr:from>
    <cdr:to>
      <cdr:x>0.7979</cdr:x>
      <cdr:y>0.91425</cdr:y>
    </cdr:to>
    <cdr:sp macro="" textlink="">
      <cdr:nvSpPr>
        <cdr:cNvPr id="6" name="楕円 5">
          <a:extLst xmlns:a="http://schemas.openxmlformats.org/drawingml/2006/main">
            <a:ext uri="{FF2B5EF4-FFF2-40B4-BE49-F238E27FC236}">
              <a16:creationId xmlns:a16="http://schemas.microsoft.com/office/drawing/2014/main" id="{F937DEC1-3D4E-FE5C-9510-AEE353BE09DD}"/>
            </a:ext>
          </a:extLst>
        </cdr:cNvPr>
        <cdr:cNvSpPr/>
      </cdr:nvSpPr>
      <cdr:spPr>
        <a:xfrm xmlns:a="http://schemas.openxmlformats.org/drawingml/2006/main">
          <a:off x="917659" y="530498"/>
          <a:ext cx="2982103" cy="296041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0.24866</cdr:x>
      <cdr:y>0.21689</cdr:y>
    </cdr:from>
    <cdr:to>
      <cdr:x>0.73496</cdr:x>
      <cdr:y>0.83483</cdr:y>
    </cdr:to>
    <cdr:sp macro="" textlink="">
      <cdr:nvSpPr>
        <cdr:cNvPr id="5" name="楕円 4">
          <a:extLst xmlns:a="http://schemas.openxmlformats.org/drawingml/2006/main">
            <a:ext uri="{FF2B5EF4-FFF2-40B4-BE49-F238E27FC236}">
              <a16:creationId xmlns:a16="http://schemas.microsoft.com/office/drawing/2014/main" id="{329AEC87-3AC8-B717-759F-E544EE1E028A}"/>
            </a:ext>
          </a:extLst>
        </cdr:cNvPr>
        <cdr:cNvSpPr/>
      </cdr:nvSpPr>
      <cdr:spPr>
        <a:xfrm xmlns:a="http://schemas.openxmlformats.org/drawingml/2006/main">
          <a:off x="1215317" y="828154"/>
          <a:ext cx="2376800" cy="235951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0.43136</cdr:x>
      <cdr:y>0.45543</cdr:y>
    </cdr:from>
    <cdr:to>
      <cdr:x>0.55195</cdr:x>
      <cdr:y>0.60867</cdr:y>
    </cdr:to>
    <cdr:sp macro="" textlink="">
      <cdr:nvSpPr>
        <cdr:cNvPr id="2" name="楕円 1">
          <a:extLst xmlns:a="http://schemas.openxmlformats.org/drawingml/2006/main">
            <a:ext uri="{FF2B5EF4-FFF2-40B4-BE49-F238E27FC236}">
              <a16:creationId xmlns:a16="http://schemas.microsoft.com/office/drawing/2014/main" id="{E796FE4B-9FBF-0F77-D161-C40BF7B38BDA}"/>
            </a:ext>
          </a:extLst>
        </cdr:cNvPr>
        <cdr:cNvSpPr/>
      </cdr:nvSpPr>
      <cdr:spPr>
        <a:xfrm xmlns:a="http://schemas.openxmlformats.org/drawingml/2006/main">
          <a:off x="2108287" y="1738983"/>
          <a:ext cx="589402" cy="58511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0.37411</cdr:x>
      <cdr:y>0.37592</cdr:y>
    </cdr:from>
    <cdr:to>
      <cdr:x>0.61372</cdr:x>
      <cdr:y>0.68039</cdr:y>
    </cdr:to>
    <cdr:sp macro="" textlink="">
      <cdr:nvSpPr>
        <cdr:cNvPr id="3" name="楕円 2">
          <a:extLst xmlns:a="http://schemas.openxmlformats.org/drawingml/2006/main">
            <a:ext uri="{FF2B5EF4-FFF2-40B4-BE49-F238E27FC236}">
              <a16:creationId xmlns:a16="http://schemas.microsoft.com/office/drawing/2014/main" id="{7A3247DD-3FB3-DE70-C9CC-074E55F5DD1A}"/>
            </a:ext>
          </a:extLst>
        </cdr:cNvPr>
        <cdr:cNvSpPr/>
      </cdr:nvSpPr>
      <cdr:spPr>
        <a:xfrm xmlns:a="http://schemas.openxmlformats.org/drawingml/2006/main">
          <a:off x="1828490" y="1435373"/>
          <a:ext cx="1171088" cy="116257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0.30712</cdr:x>
      <cdr:y>0.30108</cdr:y>
    </cdr:from>
    <cdr:to>
      <cdr:x>0.67771</cdr:x>
      <cdr:y>0.77199</cdr:y>
    </cdr:to>
    <cdr:sp macro="" textlink="">
      <cdr:nvSpPr>
        <cdr:cNvPr id="4" name="楕円 3">
          <a:extLst xmlns:a="http://schemas.openxmlformats.org/drawingml/2006/main">
            <a:ext uri="{FF2B5EF4-FFF2-40B4-BE49-F238E27FC236}">
              <a16:creationId xmlns:a16="http://schemas.microsoft.com/office/drawing/2014/main" id="{A367E1EB-CE28-9072-F0FB-456485BA444A}"/>
            </a:ext>
          </a:extLst>
        </cdr:cNvPr>
        <cdr:cNvSpPr/>
      </cdr:nvSpPr>
      <cdr:spPr>
        <a:xfrm xmlns:a="http://schemas.openxmlformats.org/drawingml/2006/main">
          <a:off x="1501067" y="1149623"/>
          <a:ext cx="1811253" cy="179807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0.18776</cdr:x>
      <cdr:y>0.13893</cdr:y>
    </cdr:from>
    <cdr:to>
      <cdr:x>0.7979</cdr:x>
      <cdr:y>0.91425</cdr:y>
    </cdr:to>
    <cdr:sp macro="" textlink="">
      <cdr:nvSpPr>
        <cdr:cNvPr id="6" name="楕円 5">
          <a:extLst xmlns:a="http://schemas.openxmlformats.org/drawingml/2006/main">
            <a:ext uri="{FF2B5EF4-FFF2-40B4-BE49-F238E27FC236}">
              <a16:creationId xmlns:a16="http://schemas.microsoft.com/office/drawing/2014/main" id="{F937DEC1-3D4E-FE5C-9510-AEE353BE09DD}"/>
            </a:ext>
          </a:extLst>
        </cdr:cNvPr>
        <cdr:cNvSpPr/>
      </cdr:nvSpPr>
      <cdr:spPr>
        <a:xfrm xmlns:a="http://schemas.openxmlformats.org/drawingml/2006/main">
          <a:off x="917659" y="530498"/>
          <a:ext cx="2982103" cy="296041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="85" zoomScaleNormal="100" zoomScaleSheetLayoutView="85" workbookViewId="0"/>
  </sheetViews>
  <sheetFormatPr defaultColWidth="9" defaultRowHeight="14.25"/>
  <cols>
    <col min="1" max="1" width="3.625" style="1" customWidth="1"/>
    <col min="2" max="2" width="1.75" style="1" customWidth="1"/>
    <col min="3" max="3" width="24.75" style="1" bestFit="1" customWidth="1"/>
    <col min="4" max="4" width="5.75" style="1" customWidth="1"/>
    <col min="5" max="5" width="3.75" style="1" customWidth="1"/>
    <col min="6" max="12" width="5.75" style="1" customWidth="1"/>
    <col min="13" max="13" width="1.75" style="1" customWidth="1"/>
    <col min="14" max="16" width="3.625" style="1" customWidth="1"/>
    <col min="17" max="23" width="5.75" style="1" customWidth="1"/>
    <col min="24" max="16384" width="9" style="1"/>
  </cols>
  <sheetData>
    <row r="1" spans="1:14" ht="16.5">
      <c r="A1" s="10" t="s">
        <v>8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10"/>
      <c r="B2" s="27" t="s">
        <v>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9" t="s">
        <v>15</v>
      </c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9" t="s">
        <v>14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9" t="s">
        <v>7</v>
      </c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"/>
      <c r="B6" s="9" t="s">
        <v>10</v>
      </c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.9000000000000004" customHeight="1">
      <c r="A7" s="2"/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"/>
      <c r="B8" s="9"/>
      <c r="C8" s="28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4.9000000000000004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"/>
    </row>
    <row r="11" spans="1:14">
      <c r="A11" s="2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2"/>
    </row>
    <row r="12" spans="1:14">
      <c r="A12" s="2"/>
      <c r="B12" s="14"/>
      <c r="C12" s="15"/>
      <c r="D12" s="16"/>
      <c r="E12" s="17"/>
      <c r="F12" s="17"/>
      <c r="G12" s="17"/>
      <c r="H12" s="17"/>
      <c r="I12" s="17">
        <f>MAX(E14:E23)</f>
        <v>5</v>
      </c>
      <c r="J12" s="17"/>
      <c r="K12" s="17"/>
      <c r="L12" s="17"/>
      <c r="M12" s="18"/>
      <c r="N12" s="2"/>
    </row>
    <row r="13" spans="1:14">
      <c r="A13" s="2"/>
      <c r="B13" s="14"/>
      <c r="C13" s="3" t="s">
        <v>4</v>
      </c>
      <c r="D13" s="4" t="s">
        <v>5</v>
      </c>
      <c r="E13" s="19"/>
      <c r="F13" s="17"/>
      <c r="G13" s="17"/>
      <c r="H13" s="17"/>
      <c r="I13" s="17"/>
      <c r="J13" s="17"/>
      <c r="K13" s="17"/>
      <c r="L13" s="17"/>
      <c r="M13" s="18"/>
      <c r="N13" s="2"/>
    </row>
    <row r="14" spans="1:14">
      <c r="A14" s="2"/>
      <c r="B14" s="14">
        <v>1</v>
      </c>
      <c r="C14" s="29" t="s">
        <v>13</v>
      </c>
      <c r="D14" s="30">
        <v>0</v>
      </c>
      <c r="E14" s="19">
        <f>IF(C14=0,"",E13+1)</f>
        <v>1</v>
      </c>
      <c r="F14" s="17" t="str">
        <f>IF(C14=0,"",VLOOKUP(E14,$B$14:$C$23,2,FALSE))</f>
        <v>①多様性と卓越性</v>
      </c>
      <c r="G14" s="17">
        <f>IF(C14=0,"",VLOOKUP(E14,$B$14:$D$23,3,FALSE))</f>
        <v>0</v>
      </c>
      <c r="H14" s="17"/>
      <c r="I14" s="17"/>
      <c r="J14" s="17"/>
      <c r="K14" s="17"/>
      <c r="L14" s="17"/>
      <c r="M14" s="18"/>
      <c r="N14" s="2"/>
    </row>
    <row r="15" spans="1:14">
      <c r="A15" s="2"/>
      <c r="B15" s="14">
        <v>2</v>
      </c>
      <c r="C15" s="31" t="s">
        <v>1</v>
      </c>
      <c r="D15" s="30">
        <v>0</v>
      </c>
      <c r="E15" s="19">
        <f>IF(C15=0,"",E14+1)</f>
        <v>2</v>
      </c>
      <c r="F15" s="17" t="str">
        <f t="shared" ref="F15:F23" si="0">IF(C15=0,"",VLOOKUP(E15,$B$14:$C$23,2,FALSE))</f>
        <v>②社会実装・イノベーション</v>
      </c>
      <c r="G15" s="17">
        <f t="shared" ref="G15:G23" si="1">IF(C15=0,"",VLOOKUP(E15,$B$14:$D$23,3,FALSE))</f>
        <v>0</v>
      </c>
      <c r="H15" s="17"/>
      <c r="I15" s="17"/>
      <c r="J15" s="17"/>
      <c r="K15" s="17"/>
      <c r="L15" s="17"/>
      <c r="M15" s="18"/>
      <c r="N15" s="2"/>
    </row>
    <row r="16" spans="1:14">
      <c r="A16" s="2"/>
      <c r="B16" s="14">
        <f>COUNTA(C14:C23)</f>
        <v>5</v>
      </c>
      <c r="C16" s="29" t="s">
        <v>0</v>
      </c>
      <c r="D16" s="30">
        <v>0</v>
      </c>
      <c r="E16" s="19">
        <f t="shared" ref="E16:E23" si="2">IF(C16=0,"",E15+1)</f>
        <v>3</v>
      </c>
      <c r="F16" s="17" t="str">
        <f t="shared" si="0"/>
        <v>研究環境（研究支援体制等）</v>
      </c>
      <c r="G16" s="17">
        <f t="shared" si="1"/>
        <v>0</v>
      </c>
      <c r="H16" s="17"/>
      <c r="I16" s="17"/>
      <c r="J16" s="17"/>
      <c r="K16" s="17"/>
      <c r="L16" s="17"/>
      <c r="M16" s="18"/>
      <c r="N16" s="2"/>
    </row>
    <row r="17" spans="1:14">
      <c r="A17" s="2"/>
      <c r="B17" s="14">
        <f>IF(COUNTA(C14:C23)&gt;=9,5,IF(COUNTA(C14:C23)&gt;=6,4,IF(COUNTA(C14:C23)&gt;=5,3,"")))</f>
        <v>3</v>
      </c>
      <c r="C17" s="31" t="s">
        <v>2</v>
      </c>
      <c r="D17" s="30">
        <v>0</v>
      </c>
      <c r="E17" s="19">
        <f t="shared" si="2"/>
        <v>4</v>
      </c>
      <c r="F17" s="17" t="str">
        <f t="shared" si="0"/>
        <v>マネジメント（経営力）</v>
      </c>
      <c r="G17" s="17">
        <f t="shared" si="1"/>
        <v>0</v>
      </c>
      <c r="H17" s="17"/>
      <c r="I17" s="17"/>
      <c r="J17" s="17"/>
      <c r="K17" s="17"/>
      <c r="L17" s="17"/>
      <c r="M17" s="18"/>
      <c r="N17" s="2"/>
    </row>
    <row r="18" spans="1:14">
      <c r="A18" s="2"/>
      <c r="B18" s="14">
        <f>IF(COUNTA(C14:C23)&gt;=9,6,IF(COUNTA(C14:C23)&gt;=6,5,IF(COUNTA(C14:C23)&gt;=5,4,"")))</f>
        <v>4</v>
      </c>
      <c r="C18" s="31" t="s">
        <v>3</v>
      </c>
      <c r="D18" s="30">
        <v>0</v>
      </c>
      <c r="E18" s="19">
        <f t="shared" si="2"/>
        <v>5</v>
      </c>
      <c r="F18" s="17" t="str">
        <f t="shared" si="0"/>
        <v>③地域貢献</v>
      </c>
      <c r="G18" s="17">
        <f t="shared" si="1"/>
        <v>0</v>
      </c>
      <c r="H18" s="17"/>
      <c r="I18" s="17"/>
      <c r="J18" s="17"/>
      <c r="K18" s="17"/>
      <c r="L18" s="17"/>
      <c r="M18" s="18"/>
      <c r="N18" s="2"/>
    </row>
    <row r="19" spans="1:14">
      <c r="A19" s="2"/>
      <c r="B19" s="14" t="str">
        <f>IF(C19="","",3)</f>
        <v/>
      </c>
      <c r="C19" s="32"/>
      <c r="D19" s="30"/>
      <c r="E19" s="19" t="str">
        <f t="shared" si="2"/>
        <v/>
      </c>
      <c r="F19" s="17" t="str">
        <f t="shared" si="0"/>
        <v/>
      </c>
      <c r="G19" s="17" t="str">
        <f t="shared" si="1"/>
        <v/>
      </c>
      <c r="H19" s="17"/>
      <c r="I19" s="17"/>
      <c r="J19" s="17"/>
      <c r="K19" s="17"/>
      <c r="L19" s="17"/>
      <c r="M19" s="18"/>
      <c r="N19" s="2"/>
    </row>
    <row r="20" spans="1:14">
      <c r="A20" s="2"/>
      <c r="B20" s="14" t="str">
        <f>IF(COUNTA(C14:C23)&gt;=9,4,IF(COUNTA(C14:C23)&gt;=7,6,""))</f>
        <v/>
      </c>
      <c r="C20" s="32"/>
      <c r="D20" s="30"/>
      <c r="E20" s="19" t="str">
        <f t="shared" si="2"/>
        <v/>
      </c>
      <c r="F20" s="17" t="str">
        <f t="shared" si="0"/>
        <v/>
      </c>
      <c r="G20" s="17" t="str">
        <f t="shared" si="1"/>
        <v/>
      </c>
      <c r="H20" s="17"/>
      <c r="I20" s="17"/>
      <c r="J20" s="17"/>
      <c r="K20" s="17"/>
      <c r="L20" s="17"/>
      <c r="M20" s="18"/>
      <c r="N20" s="2"/>
    </row>
    <row r="21" spans="1:14">
      <c r="A21" s="2"/>
      <c r="B21" s="14" t="str">
        <f>IF(COUNTA(C14:C23)&gt;=8,7,"")</f>
        <v/>
      </c>
      <c r="C21" s="32"/>
      <c r="D21" s="30"/>
      <c r="E21" s="19" t="str">
        <f t="shared" si="2"/>
        <v/>
      </c>
      <c r="F21" s="17" t="str">
        <f t="shared" si="0"/>
        <v/>
      </c>
      <c r="G21" s="17" t="str">
        <f t="shared" si="1"/>
        <v/>
      </c>
      <c r="H21" s="17"/>
      <c r="I21" s="17"/>
      <c r="J21" s="17"/>
      <c r="K21" s="17"/>
      <c r="L21" s="17"/>
      <c r="M21" s="18"/>
      <c r="N21" s="2"/>
    </row>
    <row r="22" spans="1:14">
      <c r="A22" s="2"/>
      <c r="B22" s="14" t="str">
        <f>IF(COUNTA(C14:C23)&gt;=9,8,"")</f>
        <v/>
      </c>
      <c r="C22" s="32"/>
      <c r="D22" s="30"/>
      <c r="E22" s="19" t="str">
        <f t="shared" si="2"/>
        <v/>
      </c>
      <c r="F22" s="17" t="str">
        <f t="shared" si="0"/>
        <v/>
      </c>
      <c r="G22" s="17" t="str">
        <f t="shared" si="1"/>
        <v/>
      </c>
      <c r="H22" s="17"/>
      <c r="I22" s="17"/>
      <c r="J22" s="17"/>
      <c r="K22" s="17"/>
      <c r="L22" s="17"/>
      <c r="M22" s="18"/>
      <c r="N22" s="2"/>
    </row>
    <row r="23" spans="1:14">
      <c r="A23" s="2"/>
      <c r="B23" s="14" t="str">
        <f>IF(COUNTA(C14:C23)&gt;=10,9,"")</f>
        <v/>
      </c>
      <c r="C23" s="32"/>
      <c r="D23" s="30"/>
      <c r="E23" s="17" t="str">
        <f t="shared" si="2"/>
        <v/>
      </c>
      <c r="F23" s="17" t="str">
        <f t="shared" si="0"/>
        <v/>
      </c>
      <c r="G23" s="17" t="str">
        <f t="shared" si="1"/>
        <v/>
      </c>
      <c r="H23" s="17"/>
      <c r="I23" s="17"/>
      <c r="J23" s="17"/>
      <c r="K23" s="17"/>
      <c r="L23" s="17"/>
      <c r="M23" s="18"/>
      <c r="N23" s="2"/>
    </row>
    <row r="24" spans="1:14">
      <c r="A24" s="2"/>
      <c r="B24" s="14"/>
      <c r="C24" s="15"/>
      <c r="D24" s="15"/>
      <c r="E24" s="17"/>
      <c r="F24" s="17"/>
      <c r="G24" s="17"/>
      <c r="H24" s="17"/>
      <c r="I24" s="17"/>
      <c r="J24" s="17"/>
      <c r="K24" s="17"/>
      <c r="L24" s="17"/>
      <c r="M24" s="18"/>
      <c r="N24" s="2"/>
    </row>
    <row r="25" spans="1:14">
      <c r="A25" s="2"/>
      <c r="B25" s="20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2"/>
    </row>
    <row r="26" spans="1:14">
      <c r="A26" s="2"/>
      <c r="B26" s="2"/>
      <c r="C26" s="2"/>
      <c r="D26" s="2"/>
      <c r="E26" s="5"/>
      <c r="F26" s="5"/>
      <c r="G26" s="5"/>
      <c r="H26" s="5"/>
      <c r="I26" s="5"/>
      <c r="J26" s="5"/>
      <c r="K26" s="5"/>
      <c r="L26" s="5"/>
      <c r="M26" s="2"/>
      <c r="N26" s="2"/>
    </row>
    <row r="27" spans="1:14">
      <c r="A27" s="2"/>
      <c r="B27" s="26" t="s">
        <v>12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"/>
    </row>
    <row r="28" spans="1:14">
      <c r="A28" s="2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2"/>
    </row>
    <row r="29" spans="1:14">
      <c r="A29" s="2"/>
      <c r="B29" s="14"/>
      <c r="C29" s="15"/>
      <c r="D29" s="16"/>
      <c r="E29" s="17"/>
      <c r="F29" s="17"/>
      <c r="G29" s="17"/>
      <c r="H29" s="17"/>
      <c r="I29" s="17">
        <f>MAX(E31:E40)</f>
        <v>5</v>
      </c>
      <c r="J29" s="17"/>
      <c r="K29" s="17"/>
      <c r="L29" s="17"/>
      <c r="M29" s="18"/>
      <c r="N29" s="2"/>
    </row>
    <row r="30" spans="1:14">
      <c r="A30" s="2"/>
      <c r="B30" s="14"/>
      <c r="C30" s="7" t="s">
        <v>4</v>
      </c>
      <c r="D30" s="8" t="s">
        <v>5</v>
      </c>
      <c r="E30" s="24"/>
      <c r="F30" s="17"/>
      <c r="G30" s="17"/>
      <c r="H30" s="17"/>
      <c r="I30" s="17"/>
      <c r="J30" s="17"/>
      <c r="K30" s="17"/>
      <c r="L30" s="17"/>
      <c r="M30" s="18"/>
      <c r="N30" s="2"/>
    </row>
    <row r="31" spans="1:14">
      <c r="A31" s="2"/>
      <c r="B31" s="14">
        <v>1</v>
      </c>
      <c r="C31" s="6" t="str">
        <f t="shared" ref="C31:C40" si="3">IF(COUNTA(C14)=0,"",C14)</f>
        <v>①多様性と卓越性</v>
      </c>
      <c r="D31" s="30">
        <v>0</v>
      </c>
      <c r="E31" s="24">
        <f t="shared" ref="E31:E40" si="4">IF(C14=0,"",E13+1)</f>
        <v>1</v>
      </c>
      <c r="F31" s="17" t="str">
        <f>IF(C31=0,"",VLOOKUP(E31,B31:C40,2,FALSE))</f>
        <v>①多様性と卓越性</v>
      </c>
      <c r="G31" s="17">
        <f>IF(C31=0,"",VLOOKUP(E31,B31:D40,3,FALSE))</f>
        <v>0</v>
      </c>
      <c r="H31" s="17"/>
      <c r="I31" s="17"/>
      <c r="J31" s="17"/>
      <c r="K31" s="17"/>
      <c r="L31" s="17"/>
      <c r="M31" s="18"/>
      <c r="N31" s="2"/>
    </row>
    <row r="32" spans="1:14">
      <c r="A32" s="2"/>
      <c r="B32" s="14">
        <v>2</v>
      </c>
      <c r="C32" s="6" t="str">
        <f t="shared" si="3"/>
        <v>②社会実装・イノベーション</v>
      </c>
      <c r="D32" s="30">
        <v>0</v>
      </c>
      <c r="E32" s="24">
        <f t="shared" si="4"/>
        <v>2</v>
      </c>
      <c r="F32" s="17" t="str">
        <f>IF(C32=0,"",VLOOKUP(E32,B31:C40,2,FALSE))</f>
        <v>②社会実装・イノベーション</v>
      </c>
      <c r="G32" s="17">
        <f>IF(C32=0,"",VLOOKUP(E32,B31:D40,3,FALSE))</f>
        <v>0</v>
      </c>
      <c r="H32" s="17"/>
      <c r="I32" s="17"/>
      <c r="J32" s="17"/>
      <c r="K32" s="17"/>
      <c r="L32" s="17"/>
      <c r="M32" s="18"/>
      <c r="N32" s="2"/>
    </row>
    <row r="33" spans="1:14">
      <c r="A33" s="2"/>
      <c r="B33" s="14">
        <f>COUNTA(C14:C23)</f>
        <v>5</v>
      </c>
      <c r="C33" s="6" t="str">
        <f t="shared" si="3"/>
        <v>③地域貢献</v>
      </c>
      <c r="D33" s="30">
        <v>0</v>
      </c>
      <c r="E33" s="24">
        <f t="shared" si="4"/>
        <v>3</v>
      </c>
      <c r="F33" s="17" t="str">
        <f>IF(C33=0,"",VLOOKUP(E33,B31:C40,2,FALSE))</f>
        <v>研究環境（研究支援体制等）</v>
      </c>
      <c r="G33" s="17">
        <f>IF(C33=0,"",VLOOKUP(E33,B31:D40,3,FALSE))</f>
        <v>0</v>
      </c>
      <c r="H33" s="17"/>
      <c r="I33" s="17"/>
      <c r="J33" s="17"/>
      <c r="K33" s="17"/>
      <c r="L33" s="17"/>
      <c r="M33" s="18"/>
      <c r="N33" s="2"/>
    </row>
    <row r="34" spans="1:14">
      <c r="A34" s="2"/>
      <c r="B34" s="14">
        <f>IF(COUNTA(C14:C23)&gt;=9,5,IF(COUNTA(C14:C23)&gt;=6,4,IF(COUNTA(C31:C40)&gt;=5,3,"")))</f>
        <v>3</v>
      </c>
      <c r="C34" s="6" t="str">
        <f t="shared" si="3"/>
        <v>研究環境（研究支援体制等）</v>
      </c>
      <c r="D34" s="30">
        <v>0</v>
      </c>
      <c r="E34" s="24">
        <f t="shared" si="4"/>
        <v>4</v>
      </c>
      <c r="F34" s="17" t="str">
        <f>IF(C34=0,"",VLOOKUP(E34,B31:C40,2,FALSE))</f>
        <v>マネジメント（経営力）</v>
      </c>
      <c r="G34" s="17">
        <f>IF(C34=0,"",VLOOKUP(E34,B31:D40,3,FALSE))</f>
        <v>0</v>
      </c>
      <c r="H34" s="17"/>
      <c r="I34" s="17"/>
      <c r="J34" s="17"/>
      <c r="K34" s="17"/>
      <c r="L34" s="17"/>
      <c r="M34" s="18"/>
      <c r="N34" s="2"/>
    </row>
    <row r="35" spans="1:14">
      <c r="A35" s="2"/>
      <c r="B35" s="14">
        <f>IF(COUNTA(C14:C23)&gt;=9,6,IF(COUNTA(C14:C23)&gt;=6,5,IF(COUNTA(C14:C23)&gt;=5,4,"")))</f>
        <v>4</v>
      </c>
      <c r="C35" s="6" t="str">
        <f t="shared" si="3"/>
        <v>マネジメント（経営力）</v>
      </c>
      <c r="D35" s="30">
        <v>0</v>
      </c>
      <c r="E35" s="24">
        <f t="shared" si="4"/>
        <v>5</v>
      </c>
      <c r="F35" s="17" t="str">
        <f>IF(C35=0,"",VLOOKUP(E35,B31:C40,2,FALSE))</f>
        <v>③地域貢献</v>
      </c>
      <c r="G35" s="17">
        <f>IF(C35=0,"",VLOOKUP(E35,B31:D40,3,FALSE))</f>
        <v>0</v>
      </c>
      <c r="H35" s="17"/>
      <c r="I35" s="17"/>
      <c r="J35" s="17"/>
      <c r="K35" s="17"/>
      <c r="L35" s="17"/>
      <c r="M35" s="18"/>
      <c r="N35" s="2"/>
    </row>
    <row r="36" spans="1:14">
      <c r="A36" s="2"/>
      <c r="B36" s="14" t="str">
        <f>IF(C36="","",3)</f>
        <v/>
      </c>
      <c r="C36" s="6" t="str">
        <f t="shared" si="3"/>
        <v/>
      </c>
      <c r="D36" s="30"/>
      <c r="E36" s="24" t="str">
        <f t="shared" si="4"/>
        <v/>
      </c>
      <c r="F36" s="17" t="str">
        <f>IF(C36=0,"",VLOOKUP(E36,B31:C40,2,FALSE))</f>
        <v/>
      </c>
      <c r="G36" s="17">
        <f>IF(C36=0,"",VLOOKUP(E36,B31:D40,3,FALSE))</f>
        <v>0</v>
      </c>
      <c r="H36" s="17"/>
      <c r="I36" s="17"/>
      <c r="J36" s="17"/>
      <c r="K36" s="17"/>
      <c r="L36" s="17"/>
      <c r="M36" s="18"/>
      <c r="N36" s="2"/>
    </row>
    <row r="37" spans="1:14">
      <c r="A37" s="2"/>
      <c r="B37" s="14" t="str">
        <f>IF(COUNTA(C14:C23)&gt;=9,4,IF(COUNTA(C14:C23)&gt;=7,6,""))</f>
        <v/>
      </c>
      <c r="C37" s="6" t="str">
        <f t="shared" si="3"/>
        <v/>
      </c>
      <c r="D37" s="30"/>
      <c r="E37" s="24" t="str">
        <f t="shared" si="4"/>
        <v/>
      </c>
      <c r="F37" s="17" t="str">
        <f>IF(C37=0,"",VLOOKUP(E37,B31:C40,2,FALSE))</f>
        <v/>
      </c>
      <c r="G37" s="17">
        <f>IF(C37=0,"",VLOOKUP(E37,B31:D40,3,FALSE))</f>
        <v>0</v>
      </c>
      <c r="H37" s="17"/>
      <c r="I37" s="17"/>
      <c r="J37" s="17"/>
      <c r="K37" s="17"/>
      <c r="L37" s="17"/>
      <c r="M37" s="18"/>
      <c r="N37" s="2"/>
    </row>
    <row r="38" spans="1:14">
      <c r="A38" s="2"/>
      <c r="B38" s="14" t="str">
        <f>IF(COUNTA(C14:C23)&gt;=8,7,"")</f>
        <v/>
      </c>
      <c r="C38" s="6" t="str">
        <f t="shared" si="3"/>
        <v/>
      </c>
      <c r="D38" s="30"/>
      <c r="E38" s="24" t="str">
        <f t="shared" si="4"/>
        <v/>
      </c>
      <c r="F38" s="17" t="str">
        <f>IF(C38=0,"",VLOOKUP(E38,B31:C40,2,FALSE))</f>
        <v/>
      </c>
      <c r="G38" s="17">
        <f>IF(C38=0,"",VLOOKUP(E38,B31:D40,3,FALSE))</f>
        <v>0</v>
      </c>
      <c r="H38" s="17"/>
      <c r="I38" s="17"/>
      <c r="J38" s="17"/>
      <c r="K38" s="17"/>
      <c r="L38" s="17"/>
      <c r="M38" s="18"/>
      <c r="N38" s="2"/>
    </row>
    <row r="39" spans="1:14">
      <c r="A39" s="2"/>
      <c r="B39" s="14" t="str">
        <f>IF(COUNTA(C14:C23)&gt;=9,8,"")</f>
        <v/>
      </c>
      <c r="C39" s="6" t="str">
        <f t="shared" si="3"/>
        <v/>
      </c>
      <c r="D39" s="30"/>
      <c r="E39" s="24" t="str">
        <f t="shared" si="4"/>
        <v/>
      </c>
      <c r="F39" s="17" t="str">
        <f>IF(C39=0,"",VLOOKUP(E39,B31:C40,2,FALSE))</f>
        <v/>
      </c>
      <c r="G39" s="17">
        <f>IF(C39=0,"",VLOOKUP(E39,B31:D40,3,FALSE))</f>
        <v>0</v>
      </c>
      <c r="H39" s="17"/>
      <c r="I39" s="17"/>
      <c r="J39" s="17"/>
      <c r="K39" s="17"/>
      <c r="L39" s="17"/>
      <c r="M39" s="18"/>
      <c r="N39" s="2"/>
    </row>
    <row r="40" spans="1:14">
      <c r="A40" s="2"/>
      <c r="B40" s="14" t="str">
        <f>IF(COUNTA(C14:C23)&gt;=10,9,"")</f>
        <v/>
      </c>
      <c r="C40" s="6" t="str">
        <f t="shared" si="3"/>
        <v/>
      </c>
      <c r="D40" s="30"/>
      <c r="E40" s="19" t="str">
        <f t="shared" si="4"/>
        <v/>
      </c>
      <c r="F40" s="17" t="str">
        <f>IF(C40=0,"",VLOOKUP(E40,B31:C40,2,FALSE))</f>
        <v/>
      </c>
      <c r="G40" s="17">
        <f>IF(C40=0,"",VLOOKUP(E40,B31:D40,3,FALSE))</f>
        <v>0</v>
      </c>
      <c r="H40" s="17"/>
      <c r="I40" s="17"/>
      <c r="J40" s="17"/>
      <c r="K40" s="17"/>
      <c r="L40" s="17"/>
      <c r="M40" s="18"/>
      <c r="N40" s="2"/>
    </row>
    <row r="41" spans="1:14">
      <c r="A41" s="2"/>
      <c r="B41" s="14"/>
      <c r="C41" s="15"/>
      <c r="D41" s="15"/>
      <c r="E41" s="17"/>
      <c r="F41" s="17"/>
      <c r="G41" s="17"/>
      <c r="H41" s="17"/>
      <c r="I41" s="17"/>
      <c r="J41" s="17"/>
      <c r="K41" s="17"/>
      <c r="L41" s="17"/>
      <c r="M41" s="18"/>
      <c r="N41" s="2"/>
    </row>
    <row r="42" spans="1:14">
      <c r="A42" s="2"/>
      <c r="B42" s="20"/>
      <c r="C42" s="21"/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2"/>
    </row>
    <row r="43" spans="1:14">
      <c r="A43" s="2"/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2"/>
      <c r="N43" s="2"/>
    </row>
    <row r="44" spans="1:14">
      <c r="A44" s="2"/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2"/>
      <c r="N44" s="2"/>
    </row>
    <row r="45" spans="1:14">
      <c r="A45" s="2"/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2"/>
      <c r="N45" s="2"/>
    </row>
  </sheetData>
  <sheetProtection password="CC72" sheet="1" objects="1" scenarios="1"/>
  <phoneticPr fontId="1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羅針盤</vt:lpstr>
      <vt:lpstr>羅針盤!Print_Area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2023-04-27T00:49:23Z</dcterms:created>
  <dcterms:modified xsi:type="dcterms:W3CDTF">2023-04-27T00:50:06Z</dcterms:modified>
</cp:coreProperties>
</file>